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ip\Desktop\Blog\"/>
    </mc:Choice>
  </mc:AlternateContent>
  <xr:revisionPtr revIDLastSave="0" documentId="13_ncr:1_{C04A3B82-AE19-47F7-8454-2E817300432F}" xr6:coauthVersionLast="34" xr6:coauthVersionMax="34" xr10:uidLastSave="{00000000-0000-0000-0000-000000000000}"/>
  <bookViews>
    <workbookView xWindow="0" yWindow="0" windowWidth="22044" windowHeight="9660" xr2:uid="{0CE1E815-BDFA-4183-BFCF-00DB546385F2}"/>
  </bookViews>
  <sheets>
    <sheet name="Results" sheetId="3" r:id="rId1"/>
    <sheet name="Data-4" sheetId="5" r:id="rId2"/>
    <sheet name="Data-6" sheetId="6" r:id="rId3"/>
    <sheet name="Data-6b" sheetId="7" r:id="rId4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3" l="1"/>
  <c r="E13" i="3"/>
  <c r="B13" i="3"/>
  <c r="C11" i="7"/>
  <c r="I11" i="3" s="1"/>
  <c r="B11" i="7"/>
  <c r="H11" i="3" s="1"/>
  <c r="C10" i="7"/>
  <c r="I10" i="3" s="1"/>
  <c r="B10" i="7"/>
  <c r="H10" i="3" s="1"/>
  <c r="C9" i="7"/>
  <c r="I9" i="3" s="1"/>
  <c r="B9" i="7"/>
  <c r="H9" i="3" s="1"/>
  <c r="C8" i="7"/>
  <c r="I8" i="3" s="1"/>
  <c r="B8" i="7"/>
  <c r="H8" i="3" s="1"/>
  <c r="C7" i="7"/>
  <c r="I7" i="3" s="1"/>
  <c r="B7" i="7"/>
  <c r="H7" i="3" s="1"/>
  <c r="C6" i="7"/>
  <c r="I6" i="3" s="1"/>
  <c r="B6" i="7"/>
  <c r="H6" i="3" s="1"/>
  <c r="C5" i="7"/>
  <c r="I5" i="3" s="1"/>
  <c r="B5" i="7"/>
  <c r="H5" i="3" s="1"/>
  <c r="C4" i="7"/>
  <c r="B4" i="7"/>
  <c r="C3" i="7"/>
  <c r="B3" i="7"/>
  <c r="C11" i="6"/>
  <c r="F11" i="3" s="1"/>
  <c r="B11" i="6"/>
  <c r="E11" i="3" s="1"/>
  <c r="C10" i="6"/>
  <c r="F10" i="3" s="1"/>
  <c r="B10" i="6"/>
  <c r="E10" i="3" s="1"/>
  <c r="C9" i="6"/>
  <c r="F9" i="3" s="1"/>
  <c r="B9" i="6"/>
  <c r="E9" i="3" s="1"/>
  <c r="C8" i="6"/>
  <c r="F8" i="3" s="1"/>
  <c r="B8" i="6"/>
  <c r="E8" i="3" s="1"/>
  <c r="C7" i="6"/>
  <c r="F7" i="3" s="1"/>
  <c r="B7" i="6"/>
  <c r="E7" i="3" s="1"/>
  <c r="C6" i="6"/>
  <c r="F6" i="3" s="1"/>
  <c r="B6" i="6"/>
  <c r="E6" i="3" s="1"/>
  <c r="C5" i="6"/>
  <c r="F5" i="3" s="1"/>
  <c r="B5" i="6"/>
  <c r="C4" i="6"/>
  <c r="F4" i="3" s="1"/>
  <c r="B4" i="6"/>
  <c r="E4" i="3" s="1"/>
  <c r="C3" i="6"/>
  <c r="B3" i="6"/>
  <c r="E3" i="3" s="1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B3" i="5"/>
  <c r="E5" i="3" l="1"/>
  <c r="G9" i="3" s="1"/>
  <c r="J10" i="3"/>
  <c r="F3" i="3"/>
  <c r="G4" i="3"/>
  <c r="G7" i="3"/>
  <c r="J6" i="3"/>
  <c r="G3" i="3"/>
  <c r="B5" i="3"/>
  <c r="B7" i="3"/>
  <c r="B8" i="3"/>
  <c r="B9" i="3"/>
  <c r="B10" i="3"/>
  <c r="B11" i="3"/>
  <c r="C7" i="3"/>
  <c r="C8" i="3"/>
  <c r="C9" i="3"/>
  <c r="C10" i="3"/>
  <c r="C11" i="3"/>
  <c r="C5" i="3"/>
  <c r="B6" i="3"/>
  <c r="C6" i="3"/>
  <c r="G6" i="3" l="1"/>
  <c r="G5" i="3"/>
  <c r="G11" i="3"/>
  <c r="G10" i="3"/>
  <c r="G8" i="3"/>
  <c r="J11" i="3"/>
  <c r="J8" i="3"/>
  <c r="J9" i="3"/>
  <c r="J7" i="3"/>
  <c r="J5" i="3"/>
  <c r="D10" i="3"/>
  <c r="D8" i="3"/>
  <c r="D6" i="3"/>
  <c r="D9" i="3"/>
  <c r="D7" i="3"/>
  <c r="D11" i="3"/>
  <c r="D5" i="3"/>
</calcChain>
</file>

<file path=xl/sharedStrings.xml><?xml version="1.0" encoding="utf-8"?>
<sst xmlns="http://schemas.openxmlformats.org/spreadsheetml/2006/main" count="86" uniqueCount="24">
  <si>
    <t>128K</t>
  </si>
  <si>
    <t>64K</t>
  </si>
  <si>
    <t>32K</t>
  </si>
  <si>
    <t>16K</t>
  </si>
  <si>
    <t>8K</t>
  </si>
  <si>
    <t>4K</t>
  </si>
  <si>
    <t>Average</t>
  </si>
  <si>
    <t>Run 1</t>
  </si>
  <si>
    <t>Run 2</t>
  </si>
  <si>
    <t>Used</t>
  </si>
  <si>
    <t>Available</t>
  </si>
  <si>
    <t>Run 3</t>
  </si>
  <si>
    <t>256K</t>
  </si>
  <si>
    <t>512K</t>
  </si>
  <si>
    <t>1024K</t>
  </si>
  <si>
    <t>4 disks</t>
  </si>
  <si>
    <t>Delta (min)</t>
  </si>
  <si>
    <t>Record
Size</t>
  </si>
  <si>
    <t>6 disks</t>
  </si>
  <si>
    <t>6 disks (more occupancy)</t>
  </si>
  <si>
    <t>Data set:</t>
  </si>
  <si>
    <r>
      <t>#!/bin/tcsh
zpool destroy -f Test
zpool create -f -m /Test -O recordsize=</t>
    </r>
    <r>
      <rPr>
        <sz val="11"/>
        <color rgb="FFFF0000"/>
        <rFont val="Calibri"/>
        <family val="2"/>
        <charset val="238"/>
        <scheme val="minor"/>
      </rPr>
      <t>128K</t>
    </r>
    <r>
      <rPr>
        <sz val="11"/>
        <color theme="1"/>
        <rFont val="Calibri"/>
        <family val="2"/>
        <scheme val="minor"/>
      </rPr>
      <t xml:space="preserve"> Test raidz2 /dev/ada1 /dev/ada2 /dev/ada3 /dev/ada4 /dev/ada5 /dev/ada6
zdb | grep ashift
set COUNT = </t>
    </r>
    <r>
      <rPr>
        <sz val="11"/>
        <color rgb="FFFF0000"/>
        <rFont val="Calibri"/>
        <family val="2"/>
        <charset val="238"/>
        <scheme val="minor"/>
      </rPr>
      <t>100000</t>
    </r>
    <r>
      <rPr>
        <sz val="11"/>
        <color theme="1"/>
        <rFont val="Calibri"/>
        <family val="2"/>
        <scheme val="minor"/>
      </rPr>
      <t xml:space="preserve">
set SIZE_FROM = 100
set SIZE_TO = 1000
set TOTAL = 0
foreach N (`seq 1 6`)
    foreach I (`seq 1 $COUNT`)
        set SIZE=`jot -r 1 $SIZE_FROM $SIZE_TO $I`
        echo "$SIZE ($N/$I/$COUNT) $TOTAL"
        @ TOTAL = ( $TOTAL + $SIZE )
        dd if=/dev/urandom of=/Test/$N-$I.dat bs=$SIZE count=1
    end
    @ COUNT = ( $COUNT / 3</t>
    </r>
    <r>
      <rPr>
        <sz val="11"/>
        <color theme="1"/>
        <rFont val="Calibri"/>
        <family val="2"/>
        <scheme val="minor"/>
      </rPr>
      <t xml:space="preserve"> )
    @ SIZE_FROM = ( $SIZE_FROM * 10 )
    @ SIZE_TO = ( $SIZE_TO * 10 )
end
echo $TOTAL
zfs get -pH volblocksize,recordsize,used,available Test</t>
    </r>
  </si>
  <si>
    <r>
      <t>#!/bin/tcsh
zpool destroy -f Test
zpool create -f -m /Test -O recordsize=</t>
    </r>
    <r>
      <rPr>
        <sz val="11"/>
        <color rgb="FFFF0000"/>
        <rFont val="Calibri"/>
        <family val="2"/>
        <charset val="238"/>
        <scheme val="minor"/>
      </rPr>
      <t>128K</t>
    </r>
    <r>
      <rPr>
        <sz val="11"/>
        <color theme="1"/>
        <rFont val="Calibri"/>
        <family val="2"/>
        <scheme val="minor"/>
      </rPr>
      <t xml:space="preserve"> Test raidz2 /dev/ada1 /dev/ada2 /dev/ada3 /dev/ada4
zdb | grep ashift
set COUNT = </t>
    </r>
    <r>
      <rPr>
        <sz val="11"/>
        <color rgb="FFFF0000"/>
        <rFont val="Calibri"/>
        <family val="2"/>
        <charset val="238"/>
        <scheme val="minor"/>
      </rPr>
      <t>100000</t>
    </r>
    <r>
      <rPr>
        <sz val="11"/>
        <color theme="1"/>
        <rFont val="Calibri"/>
        <family val="2"/>
        <scheme val="minor"/>
      </rPr>
      <t xml:space="preserve">
set SIZE_FROM = 100
set SIZE_TO = 1000
set TOTAL = 0
foreach N (`seq 1 6`)
    foreach I (`seq 1 $COUNT`)
        set SIZE=`jot -r 1 $SIZE_FROM $SIZE_TO $I`
        echo "$SIZE ($N/$I/$COUNT) $TOTAL"
        @ TOTAL = ( $TOTAL + $SIZE )
        dd if=/dev/urandom of=/Test/$N-$I.dat bs=$SIZE count=1
    end
    @ COUNT = ( $COUNT / 3</t>
    </r>
    <r>
      <rPr>
        <sz val="11"/>
        <color theme="1"/>
        <rFont val="Calibri"/>
        <family val="2"/>
        <scheme val="minor"/>
      </rPr>
      <t xml:space="preserve"> )
    @ SIZE_FROM = ( $SIZE_FROM * 10 )
    @ SIZE_TO = ( $SIZE_TO * 10 )
end
echo $TOTAL
zfs get -pH volblocksize,recordsize,used,available Test</t>
    </r>
  </si>
  <si>
    <r>
      <t>#!/bin/tcsh
zpool destroy -f Test
zpool create -f -m /Test -O recordsize=</t>
    </r>
    <r>
      <rPr>
        <sz val="11"/>
        <color rgb="FFFF0000"/>
        <rFont val="Calibri"/>
        <family val="2"/>
        <charset val="238"/>
        <scheme val="minor"/>
      </rPr>
      <t>128K</t>
    </r>
    <r>
      <rPr>
        <sz val="11"/>
        <color theme="1"/>
        <rFont val="Calibri"/>
        <family val="2"/>
        <scheme val="minor"/>
      </rPr>
      <t xml:space="preserve"> Test raidz2 /dev/ada1 /dev/ada2 /dev/ada3 /dev/ada4 /dev/ada5 /dev/ada6
zdb | grep ashift
set COUNT = </t>
    </r>
    <r>
      <rPr>
        <sz val="11"/>
        <color rgb="FFFF0000"/>
        <rFont val="Calibri"/>
        <family val="2"/>
        <charset val="238"/>
        <scheme val="minor"/>
      </rPr>
      <t>200000</t>
    </r>
    <r>
      <rPr>
        <sz val="11"/>
        <color theme="1"/>
        <rFont val="Calibri"/>
        <family val="2"/>
        <scheme val="minor"/>
      </rPr>
      <t xml:space="preserve">
set SIZE_FROM = 100
set SIZE_TO = 1000
set TOTAL = 0
foreach N (`seq 1 6`)
    foreach I (`seq 1 $COUNT`)
        set SIZE=`jot -r 1 $SIZE_FROM $SIZE_TO $I`
        echo "$SIZE ($N/$I/$COUNT) $TOTAL"
        @ TOTAL = ( $TOTAL + $SIZE )
        dd if=/dev/urandom of=/Test/$N-$I.dat bs=$SIZE count=1
    end
    @ COUNT = ( $COUNT / 3 )
    @ SIZE_FROM = ( $SIZE_FROM * 10 )
    @ SIZE_TO = ( $SIZE_TO * 10 )
end
echo $TOTAL
zfs get -pH volblocksize,recordsize,used,available Test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</si>
</sst>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Disk</a:t>
            </a:r>
            <a:r>
              <a:rPr lang="en-US" baseline="0"/>
              <a:t> usage per record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4 disks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Results!$A$3:$A$11</c:f>
              <c:strCache>
                <c:ptCount val="9"/>
                <c:pt idx="0">
                  <c:v>4K</c:v>
                </c:pt>
                <c:pt idx="1">
                  <c:v>8K</c:v>
                </c:pt>
                <c:pt idx="2">
                  <c:v>16K</c:v>
                </c:pt>
                <c:pt idx="3">
                  <c:v>32K</c:v>
                </c:pt>
                <c:pt idx="4">
                  <c:v>64K</c:v>
                </c:pt>
                <c:pt idx="5">
                  <c:v>128K</c:v>
                </c:pt>
                <c:pt idx="6">
                  <c:v>256K</c:v>
                </c:pt>
                <c:pt idx="7">
                  <c:v>512K</c:v>
                </c:pt>
                <c:pt idx="8">
                  <c:v>1024K</c:v>
                </c:pt>
              </c:strCache>
            </c:strRef>
          </c:cat>
          <c:val>
            <c:numRef>
              <c:f>Results!$B$3:$B$11</c:f>
              <c:numCache>
                <c:formatCode>#,##0</c:formatCode>
                <c:ptCount val="9"/>
                <c:pt idx="2">
                  <c:v>34008.067138671875</c:v>
                </c:pt>
                <c:pt idx="3">
                  <c:v>34025.39111328125</c:v>
                </c:pt>
                <c:pt idx="4">
                  <c:v>31300.369262695313</c:v>
                </c:pt>
                <c:pt idx="5">
                  <c:v>31275.949951171875</c:v>
                </c:pt>
                <c:pt idx="6">
                  <c:v>30718.625427246094</c:v>
                </c:pt>
                <c:pt idx="7">
                  <c:v>31068.626098632813</c:v>
                </c:pt>
                <c:pt idx="8">
                  <c:v>30919.6240234375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C-4757-956B-78DB465CC4D0}"/>
            </c:ext>
          </c:extLst>
        </c:ser>
        <c:ser>
          <c:idx val="1"/>
          <c:order val="1"/>
          <c:tx>
            <c:v>6 disks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Results!$A$3:$A$11</c:f>
              <c:strCache>
                <c:ptCount val="9"/>
                <c:pt idx="0">
                  <c:v>4K</c:v>
                </c:pt>
                <c:pt idx="1">
                  <c:v>8K</c:v>
                </c:pt>
                <c:pt idx="2">
                  <c:v>16K</c:v>
                </c:pt>
                <c:pt idx="3">
                  <c:v>32K</c:v>
                </c:pt>
                <c:pt idx="4">
                  <c:v>64K</c:v>
                </c:pt>
                <c:pt idx="5">
                  <c:v>128K</c:v>
                </c:pt>
                <c:pt idx="6">
                  <c:v>256K</c:v>
                </c:pt>
                <c:pt idx="7">
                  <c:v>512K</c:v>
                </c:pt>
                <c:pt idx="8">
                  <c:v>1024K</c:v>
                </c:pt>
              </c:strCache>
            </c:strRef>
          </c:cat>
          <c:val>
            <c:numRef>
              <c:f>Results!$E$3:$E$11</c:f>
              <c:numCache>
                <c:formatCode>#,##0</c:formatCode>
                <c:ptCount val="9"/>
                <c:pt idx="0">
                  <c:v>61557.126335144043</c:v>
                </c:pt>
                <c:pt idx="1">
                  <c:v>61170.803451538086</c:v>
                </c:pt>
                <c:pt idx="2">
                  <c:v>31222.799491882324</c:v>
                </c:pt>
                <c:pt idx="3">
                  <c:v>31212.918525695801</c:v>
                </c:pt>
                <c:pt idx="4">
                  <c:v>31267.570831298828</c:v>
                </c:pt>
                <c:pt idx="5">
                  <c:v>31179.732215881348</c:v>
                </c:pt>
                <c:pt idx="6">
                  <c:v>31432.237991333008</c:v>
                </c:pt>
                <c:pt idx="7">
                  <c:v>31814.283805847168</c:v>
                </c:pt>
                <c:pt idx="8">
                  <c:v>31713.979511260986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C-4757-956B-78DB465CC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29264"/>
        <c:axId val="767423088"/>
      </c:lineChart>
      <c:catAx>
        <c:axId val="6732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423088"/>
        <c:crosses val="autoZero"/>
        <c:auto val="1"/>
        <c:lblAlgn val="ctr"/>
        <c:lblOffset val="100"/>
        <c:noMultiLvlLbl val="0"/>
      </c:catAx>
      <c:valAx>
        <c:axId val="7674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22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407505</xdr:colOff>
      <xdr:row>14</xdr:row>
      <xdr:rowOff>106018</xdr:rowOff>
    </xdr:from>
    <xdr:to>
      <xdr:col>8</xdr:col>
      <xdr:colOff>526775</xdr:colOff>
      <xdr:row>29</xdr:row>
      <xdr:rowOff>66261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58FEF4-483D-498C-AD11-CEFEEA47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6BCA-D89D-4479-A0D8-4313330157AD}">
  <dimension ref="A1:J13"/>
  <sheetViews>
    <sheetView tabSelected="1" zoomScale="115" zoomScaleNormal="115" workbookViewId="0">
      <selection sqref="A1:A2"/>
    </sheetView>
  </sheetViews>
  <sheetFormatPr defaultRowHeight="14.4" x14ac:dyDescent="0.3"/>
  <cols>
    <col min="1" max="1" width="8.77734375" style="1" customWidth="1"/>
    <col min="2" max="10" width="10.77734375" customWidth="1"/>
  </cols>
  <sheetData>
    <row r="1" spans="1:10" s="1" customFormat="1" x14ac:dyDescent="0.3">
      <c r="A1" s="9" t="s">
        <v>17</v>
      </c>
      <c r="B1" s="10" t="s">
        <v>15</v>
      </c>
      <c r="C1" s="10"/>
      <c r="D1" s="10"/>
      <c r="E1" s="10" t="s">
        <v>18</v>
      </c>
      <c r="F1" s="10"/>
      <c r="G1" s="10"/>
      <c r="H1" s="10" t="s">
        <v>19</v>
      </c>
      <c r="I1" s="10"/>
      <c r="J1" s="10"/>
    </row>
    <row r="2" spans="1:10" s="1" customFormat="1" x14ac:dyDescent="0.3">
      <c r="A2" s="10"/>
      <c r="B2" s="3" t="s">
        <v>9</v>
      </c>
      <c r="C2" s="3" t="s">
        <v>10</v>
      </c>
      <c r="D2" s="3" t="s">
        <v>16</v>
      </c>
      <c r="E2" s="3" t="s">
        <v>9</v>
      </c>
      <c r="F2" s="3" t="s">
        <v>10</v>
      </c>
      <c r="G2" s="3" t="s">
        <v>16</v>
      </c>
      <c r="H2" s="3" t="s">
        <v>9</v>
      </c>
      <c r="I2" s="3" t="s">
        <v>10</v>
      </c>
      <c r="J2" s="3" t="s">
        <v>16</v>
      </c>
    </row>
    <row r="3" spans="1:10" x14ac:dyDescent="0.3">
      <c r="A3" s="3" t="s">
        <v>5</v>
      </c>
      <c r="B3" s="4"/>
      <c r="C3" s="4"/>
      <c r="D3" s="4"/>
      <c r="E3" s="4">
        <f>'Data-6'!B3/1024/1024</f>
        <v>61557.126335144043</v>
      </c>
      <c r="F3" s="4">
        <f>'Data-6'!C3/1024/1024</f>
        <v>17063.866653442383</v>
      </c>
      <c r="G3" s="4">
        <f>E3-MIN(E3:E11)</f>
        <v>30377.394119262695</v>
      </c>
      <c r="H3" s="4"/>
      <c r="I3" s="4"/>
      <c r="J3" s="4"/>
    </row>
    <row r="4" spans="1:10" x14ac:dyDescent="0.3">
      <c r="A4" s="3" t="s">
        <v>4</v>
      </c>
      <c r="B4" s="4"/>
      <c r="C4" s="4"/>
      <c r="D4" s="4"/>
      <c r="E4" s="4">
        <f>'Data-6'!B4/1024/1024</f>
        <v>61170.803451538086</v>
      </c>
      <c r="F4" s="4">
        <f>'Data-6'!C4/1024/1024</f>
        <v>17450.228561401367</v>
      </c>
      <c r="G4" s="4">
        <f>E4-MIN(E3:E11)</f>
        <v>29991.071235656738</v>
      </c>
      <c r="H4" s="4"/>
      <c r="I4" s="4"/>
      <c r="J4" s="4"/>
    </row>
    <row r="5" spans="1:10" x14ac:dyDescent="0.3">
      <c r="A5" s="3" t="s">
        <v>3</v>
      </c>
      <c r="B5" s="4">
        <f>'Data-4'!B5/1024/1024</f>
        <v>34008.067138671875</v>
      </c>
      <c r="C5" s="4">
        <f>'Data-4'!C5/1024/1024</f>
        <v>4190.6668090820313</v>
      </c>
      <c r="D5" s="4">
        <f>B5-MIN(B3:B11)</f>
        <v>3289.4417114257813</v>
      </c>
      <c r="E5" s="4">
        <f>'Data-6'!B5/1024/1024</f>
        <v>31222.799491882324</v>
      </c>
      <c r="F5" s="4">
        <f>'Data-6'!C5/1024/1024</f>
        <v>47398.310569763184</v>
      </c>
      <c r="G5" s="4">
        <f>E5-MIN(E3:E11)</f>
        <v>43.067276000976563</v>
      </c>
      <c r="H5" s="4">
        <f>'Data-6b'!B5/1024/1024</f>
        <v>63093.08324432373</v>
      </c>
      <c r="I5" s="4">
        <f>'Data-6b'!C5/1024/1024</f>
        <v>15527.254135131836</v>
      </c>
      <c r="J5" s="4">
        <f>H5-MIN(H3:H11)</f>
        <v>293.57240295410156</v>
      </c>
    </row>
    <row r="6" spans="1:10" x14ac:dyDescent="0.3">
      <c r="A6" s="3" t="s">
        <v>2</v>
      </c>
      <c r="B6" s="4">
        <f>'Data-4'!B6/1024/1024</f>
        <v>34025.39111328125</v>
      </c>
      <c r="C6" s="4">
        <f>'Data-4'!C6/1024/1024</f>
        <v>4173.4790649414063</v>
      </c>
      <c r="D6" s="4">
        <f>B6-MIN(B3:B11)</f>
        <v>3306.7656860351563</v>
      </c>
      <c r="E6" s="4">
        <f>'Data-6'!B6/1024/1024</f>
        <v>31212.918525695801</v>
      </c>
      <c r="F6" s="4">
        <f>'Data-6'!C6/1024/1024</f>
        <v>47408.183731079102</v>
      </c>
      <c r="G6" s="4">
        <f>E6-MIN(E3:E11)</f>
        <v>33.186309814453125</v>
      </c>
      <c r="H6" s="4">
        <f>'Data-6b'!B6/1024/1024</f>
        <v>63145.633438110352</v>
      </c>
      <c r="I6" s="4">
        <f>'Data-6b'!C6/1024/1024</f>
        <v>15475.12540435791</v>
      </c>
      <c r="J6" s="4">
        <f>H6-MIN(H3:H11)</f>
        <v>346.12259674072266</v>
      </c>
    </row>
    <row r="7" spans="1:10" x14ac:dyDescent="0.3">
      <c r="A7" s="3" t="s">
        <v>1</v>
      </c>
      <c r="B7" s="4">
        <f>'Data-4'!B7/1024/1024</f>
        <v>31300.369262695313</v>
      </c>
      <c r="C7" s="4">
        <f>'Data-4'!C7/1024/1024</f>
        <v>6898.779052734375</v>
      </c>
      <c r="D7" s="4">
        <f>B7-MIN(B3:B11)</f>
        <v>581.74383544921875</v>
      </c>
      <c r="E7" s="4">
        <f>'Data-6'!B7/1024/1024</f>
        <v>31267.570831298828</v>
      </c>
      <c r="F7" s="4">
        <f>'Data-6'!C7/1024/1024</f>
        <v>47353.367523193359</v>
      </c>
      <c r="G7" s="4">
        <f>E7-MIN(E3:E11)</f>
        <v>87.838615417480469</v>
      </c>
      <c r="H7" s="4">
        <f>'Data-6b'!B7/1024/1024</f>
        <v>63020.177947998047</v>
      </c>
      <c r="I7" s="4">
        <f>'Data-6b'!C7/1024/1024</f>
        <v>15600.908699035645</v>
      </c>
      <c r="J7" s="4">
        <f>H7-MIN(H3:H11)</f>
        <v>220.66710662841797</v>
      </c>
    </row>
    <row r="8" spans="1:10" x14ac:dyDescent="0.3">
      <c r="A8" s="3" t="s">
        <v>0</v>
      </c>
      <c r="B8" s="4">
        <f>'Data-4'!B8/1024/1024</f>
        <v>31275.949951171875</v>
      </c>
      <c r="C8" s="4">
        <f>'Data-4'!C8/1024/1024</f>
        <v>6922.982666015625</v>
      </c>
      <c r="D8" s="4">
        <f>B8-MIN(B3:B11)</f>
        <v>557.32452392578125</v>
      </c>
      <c r="E8" s="4">
        <f>'Data-6'!B8/1024/1024</f>
        <v>31179.732215881348</v>
      </c>
      <c r="F8" s="4">
        <f>'Data-6'!C8/1024/1024</f>
        <v>47441.276382446289</v>
      </c>
      <c r="G8" s="7">
        <f>E8-MIN(E3:E11)</f>
        <v>0</v>
      </c>
      <c r="H8" s="4">
        <f>'Data-6b'!B8/1024/1024</f>
        <v>62799.510841369629</v>
      </c>
      <c r="I8" s="4">
        <f>'Data-6b'!C8/1024/1024</f>
        <v>15821.552391052246</v>
      </c>
      <c r="J8" s="4">
        <f>H8-MIN(H3:H11)</f>
        <v>0</v>
      </c>
    </row>
    <row r="9" spans="1:10" x14ac:dyDescent="0.3">
      <c r="A9" s="3" t="s">
        <v>12</v>
      </c>
      <c r="B9" s="4">
        <f>'Data-4'!B9/1024/1024</f>
        <v>30718.625427246094</v>
      </c>
      <c r="C9" s="4">
        <f>'Data-4'!C9/1024/1024</f>
        <v>7480.5001831054688</v>
      </c>
      <c r="D9" s="7">
        <f>B9-MIN(B3:B11)</f>
        <v>0</v>
      </c>
      <c r="E9" s="4">
        <f>'Data-6'!B9/1024/1024</f>
        <v>31432.237991333008</v>
      </c>
      <c r="F9" s="4">
        <f>'Data-6'!C9/1024/1024</f>
        <v>47188.848655700684</v>
      </c>
      <c r="G9" s="4">
        <f>E9-MIN(E3:E11)</f>
        <v>252.50577545166016</v>
      </c>
      <c r="H9" s="4">
        <f>'Data-6b'!B9/1024/1024</f>
        <v>63345.32105255127</v>
      </c>
      <c r="I9" s="4">
        <f>'Data-6b'!C9/1024/1024</f>
        <v>15275.437789916992</v>
      </c>
      <c r="J9" s="4">
        <f>H9-MIN(H3:H11)</f>
        <v>545.81021118164063</v>
      </c>
    </row>
    <row r="10" spans="1:10" x14ac:dyDescent="0.3">
      <c r="A10" s="3" t="s">
        <v>13</v>
      </c>
      <c r="B10" s="4">
        <f>'Data-4'!B10/1024/1024</f>
        <v>31068.626098632813</v>
      </c>
      <c r="C10" s="4">
        <f>'Data-4'!C10/1024/1024</f>
        <v>7130.1929931640625</v>
      </c>
      <c r="D10" s="4">
        <f>B10-MIN(B3:B11)</f>
        <v>350.00067138671875</v>
      </c>
      <c r="E10" s="4">
        <f>'Data-6'!B10/1024/1024</f>
        <v>31814.283805847168</v>
      </c>
      <c r="F10" s="4">
        <f>'Data-6'!C10/1024/1024</f>
        <v>46806.65454864502</v>
      </c>
      <c r="G10" s="4">
        <f>E10-MIN(E3:E11)</f>
        <v>634.55158996582031</v>
      </c>
      <c r="H10" s="4">
        <f>'Data-6b'!B10/1024/1024</f>
        <v>63953.835594177246</v>
      </c>
      <c r="I10" s="4">
        <f>'Data-6b'!C10/1024/1024</f>
        <v>14666.595443725586</v>
      </c>
      <c r="J10" s="4">
        <f>H10-MIN(H3:H11)</f>
        <v>1154.3247528076172</v>
      </c>
    </row>
    <row r="11" spans="1:10" x14ac:dyDescent="0.3">
      <c r="A11" s="3" t="s">
        <v>14</v>
      </c>
      <c r="B11" s="4">
        <f>'Data-4'!B11/1024/1024</f>
        <v>30919.6240234375</v>
      </c>
      <c r="C11" s="4">
        <f>'Data-4'!C11/1024/1024</f>
        <v>7279.3653564453125</v>
      </c>
      <c r="D11" s="4">
        <f>B11-MIN(B3:B11)</f>
        <v>200.99859619140625</v>
      </c>
      <c r="E11" s="4">
        <f>'Data-6'!B11/1024/1024</f>
        <v>31713.979511260986</v>
      </c>
      <c r="F11" s="4">
        <f>'Data-6'!C11/1024/1024</f>
        <v>46907.013477325439</v>
      </c>
      <c r="G11" s="4">
        <f>E11-MIN(E3:E11)</f>
        <v>534.24729537963867</v>
      </c>
      <c r="H11" s="4">
        <f>'Data-6b'!B11/1024/1024</f>
        <v>64236.418739318848</v>
      </c>
      <c r="I11" s="4">
        <f>'Data-6b'!C11/1024/1024</f>
        <v>14385.393760681152</v>
      </c>
      <c r="J11" s="4">
        <f>H11-MIN(H3:H11)</f>
        <v>1436.9078979492188</v>
      </c>
    </row>
    <row r="13" spans="1:10" x14ac:dyDescent="0.3">
      <c r="A13" s="5" t="s">
        <v>20</v>
      </c>
      <c r="B13" s="2">
        <f>31690305592/1024/1024</f>
        <v>30222.230522155762</v>
      </c>
      <c r="D13" s="6"/>
      <c r="E13" s="2">
        <f>31690305592/1024/1024</f>
        <v>30222.230522155762</v>
      </c>
      <c r="G13" s="6"/>
      <c r="H13" s="2">
        <f>63182236512/1024/1024</f>
        <v>60255.276214599609</v>
      </c>
    </row>
  </sheetData>
  <mergeCells count="4">
    <mergeCell ref="A1:A2"/>
    <mergeCell ref="E1:G1"/>
    <mergeCell ref="H1:J1"/>
    <mergeCell ref="B1:D1"/>
  </mergeCells>
  <conditionalFormatting sqref="D3:D11 G3:G11 J3:J11">
    <cfRule type="cellIs" dxfId="0" priority="1" operator="equal">
      <formula>0</formula>
    </cfRule>
  </conditionalFormatting>
  <printOptions horizontalCentered="1" verticalCentered="1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035B-4343-4423-BFA7-DB1A901677DD}">
  <dimension ref="A1:I15"/>
  <sheetViews>
    <sheetView workbookViewId="0">
      <selection sqref="A1:A2"/>
    </sheetView>
  </sheetViews>
  <sheetFormatPr defaultRowHeight="14.4" x14ac:dyDescent="0.3"/>
  <cols>
    <col min="1" max="1" width="8.77734375" style="1" customWidth="1"/>
    <col min="2" max="9" width="15.77734375" customWidth="1"/>
  </cols>
  <sheetData>
    <row r="1" spans="1:9" x14ac:dyDescent="0.3">
      <c r="A1" s="9" t="s">
        <v>17</v>
      </c>
      <c r="B1" s="10" t="s">
        <v>6</v>
      </c>
      <c r="C1" s="10"/>
      <c r="D1" s="10" t="s">
        <v>7</v>
      </c>
      <c r="E1" s="10"/>
      <c r="F1" s="10" t="s">
        <v>8</v>
      </c>
      <c r="G1" s="10"/>
      <c r="H1" s="10" t="s">
        <v>11</v>
      </c>
      <c r="I1" s="10"/>
    </row>
    <row r="2" spans="1:9" x14ac:dyDescent="0.3">
      <c r="A2" s="10"/>
      <c r="B2" s="3" t="s">
        <v>9</v>
      </c>
      <c r="C2" s="3" t="s">
        <v>10</v>
      </c>
      <c r="D2" s="3" t="s">
        <v>9</v>
      </c>
      <c r="E2" s="3" t="s">
        <v>10</v>
      </c>
      <c r="F2" s="3" t="s">
        <v>9</v>
      </c>
      <c r="G2" s="3" t="s">
        <v>10</v>
      </c>
      <c r="H2" s="3" t="s">
        <v>9</v>
      </c>
      <c r="I2" s="3" t="s">
        <v>10</v>
      </c>
    </row>
    <row r="3" spans="1:9" x14ac:dyDescent="0.3">
      <c r="A3" s="3" t="s">
        <v>5</v>
      </c>
      <c r="B3" s="4">
        <f t="shared" ref="B3:B11" si="0">AVERAGE(D3,F3,H3)</f>
        <v>40055013696</v>
      </c>
      <c r="C3" s="4">
        <f t="shared" ref="C3:C11" si="1">AVERAGE(E3,G3,I3)</f>
        <v>0</v>
      </c>
      <c r="D3" s="4">
        <v>40055013696</v>
      </c>
      <c r="E3" s="4">
        <v>0</v>
      </c>
      <c r="F3" s="4"/>
      <c r="G3" s="4"/>
      <c r="H3" s="4"/>
      <c r="I3" s="4"/>
    </row>
    <row r="4" spans="1:9" x14ac:dyDescent="0.3">
      <c r="A4" s="3" t="s">
        <v>4</v>
      </c>
      <c r="B4" s="4">
        <f t="shared" si="0"/>
        <v>40055132736</v>
      </c>
      <c r="C4" s="4">
        <f t="shared" si="1"/>
        <v>0</v>
      </c>
      <c r="D4" s="4">
        <v>40054662528</v>
      </c>
      <c r="E4" s="4">
        <v>0</v>
      </c>
      <c r="F4" s="4">
        <v>40054948224</v>
      </c>
      <c r="G4" s="4">
        <v>0</v>
      </c>
      <c r="H4" s="4">
        <v>40055787456</v>
      </c>
      <c r="I4" s="4">
        <v>0</v>
      </c>
    </row>
    <row r="5" spans="1:9" x14ac:dyDescent="0.3">
      <c r="A5" s="3" t="s">
        <v>3</v>
      </c>
      <c r="B5" s="4">
        <f t="shared" si="0"/>
        <v>35660043008</v>
      </c>
      <c r="C5" s="4">
        <f t="shared" si="1"/>
        <v>4394232640</v>
      </c>
      <c r="D5" s="4">
        <v>35623100928</v>
      </c>
      <c r="E5" s="4">
        <v>4431400896</v>
      </c>
      <c r="F5" s="4">
        <v>35729623872</v>
      </c>
      <c r="G5" s="4">
        <v>4324485120</v>
      </c>
      <c r="H5" s="4">
        <v>35627404224</v>
      </c>
      <c r="I5" s="4">
        <v>4426811904</v>
      </c>
    </row>
    <row r="6" spans="1:9" x14ac:dyDescent="0.3">
      <c r="A6" s="3" t="s">
        <v>2</v>
      </c>
      <c r="B6" s="4">
        <f t="shared" si="0"/>
        <v>35678208512</v>
      </c>
      <c r="C6" s="4">
        <f t="shared" si="1"/>
        <v>4376209984</v>
      </c>
      <c r="D6" s="4">
        <v>35664943488</v>
      </c>
      <c r="E6" s="4">
        <v>4389558336</v>
      </c>
      <c r="F6" s="4">
        <v>35680984128</v>
      </c>
      <c r="G6" s="4">
        <v>4373696256</v>
      </c>
      <c r="H6" s="4">
        <v>35688697920</v>
      </c>
      <c r="I6" s="4">
        <v>4365375360</v>
      </c>
    </row>
    <row r="7" spans="1:9" x14ac:dyDescent="0.3">
      <c r="A7" s="3" t="s">
        <v>1</v>
      </c>
      <c r="B7" s="4">
        <f t="shared" si="0"/>
        <v>32820816000</v>
      </c>
      <c r="C7" s="4">
        <f t="shared" si="1"/>
        <v>7233894144</v>
      </c>
      <c r="D7" s="4">
        <v>32811763008</v>
      </c>
      <c r="E7" s="4">
        <v>7242988800</v>
      </c>
      <c r="F7" s="4">
        <v>32844772800</v>
      </c>
      <c r="G7" s="4">
        <v>7209532608</v>
      </c>
      <c r="H7" s="4">
        <v>32805912192</v>
      </c>
      <c r="I7" s="4">
        <v>7249161024</v>
      </c>
    </row>
    <row r="8" spans="1:9" x14ac:dyDescent="0.3">
      <c r="A8" s="3" t="s">
        <v>0</v>
      </c>
      <c r="B8" s="4">
        <f t="shared" si="0"/>
        <v>32795210496</v>
      </c>
      <c r="C8" s="4">
        <f t="shared" si="1"/>
        <v>7259273472</v>
      </c>
      <c r="D8" s="4">
        <v>32887026048</v>
      </c>
      <c r="E8" s="4">
        <v>7168082880</v>
      </c>
      <c r="F8" s="4">
        <v>32640119232</v>
      </c>
      <c r="G8" s="4">
        <v>7414114752</v>
      </c>
      <c r="H8" s="4">
        <v>32858486208</v>
      </c>
      <c r="I8" s="4">
        <v>7195622784</v>
      </c>
    </row>
    <row r="9" spans="1:9" x14ac:dyDescent="0.3">
      <c r="A9" s="3" t="s">
        <v>12</v>
      </c>
      <c r="B9" s="4">
        <f t="shared" si="0"/>
        <v>32210813376</v>
      </c>
      <c r="C9" s="4">
        <f t="shared" si="1"/>
        <v>7843872960</v>
      </c>
      <c r="D9" s="4">
        <v>32245769472</v>
      </c>
      <c r="E9" s="4">
        <v>7809285888</v>
      </c>
      <c r="F9" s="4">
        <v>32211497856</v>
      </c>
      <c r="G9" s="4">
        <v>7842771840</v>
      </c>
      <c r="H9" s="4">
        <v>32175172800</v>
      </c>
      <c r="I9" s="4">
        <v>7879561152</v>
      </c>
    </row>
    <row r="10" spans="1:9" x14ac:dyDescent="0.3">
      <c r="A10" s="3" t="s">
        <v>13</v>
      </c>
      <c r="B10" s="4">
        <f t="shared" si="0"/>
        <v>32577815680</v>
      </c>
      <c r="C10" s="4">
        <f t="shared" si="1"/>
        <v>7476549248</v>
      </c>
      <c r="D10" s="4">
        <v>32585497728</v>
      </c>
      <c r="E10" s="4">
        <v>7469307648</v>
      </c>
      <c r="F10" s="4">
        <v>32557451904</v>
      </c>
      <c r="G10" s="4">
        <v>7496603520</v>
      </c>
      <c r="H10" s="4">
        <v>32590497408</v>
      </c>
      <c r="I10" s="4">
        <v>7463736576</v>
      </c>
    </row>
    <row r="11" spans="1:9" x14ac:dyDescent="0.3">
      <c r="A11" s="3" t="s">
        <v>14</v>
      </c>
      <c r="B11" s="4">
        <f t="shared" si="0"/>
        <v>32421575680</v>
      </c>
      <c r="C11" s="4">
        <f t="shared" si="1"/>
        <v>7632967808</v>
      </c>
      <c r="D11" s="4">
        <v>32372969664</v>
      </c>
      <c r="E11" s="4">
        <v>7681621440</v>
      </c>
      <c r="F11" s="4">
        <v>32475671424</v>
      </c>
      <c r="G11" s="4">
        <v>7578955392</v>
      </c>
      <c r="H11" s="4">
        <v>32416085952</v>
      </c>
      <c r="I11" s="4">
        <v>7638326592</v>
      </c>
    </row>
    <row r="15" spans="1:9" ht="400.05" customHeight="1" x14ac:dyDescent="0.3">
      <c r="A15" s="11" t="s">
        <v>22</v>
      </c>
      <c r="B15" s="12"/>
      <c r="C15" s="12"/>
      <c r="D15" s="12"/>
      <c r="E15" s="12"/>
      <c r="F15" s="12"/>
      <c r="G15" s="12"/>
      <c r="H15" s="12"/>
      <c r="I15" s="12"/>
    </row>
  </sheetData>
  <mergeCells count="6">
    <mergeCell ref="A15:I15"/>
    <mergeCell ref="H1:I1"/>
    <mergeCell ref="F1:G1"/>
    <mergeCell ref="D1:E1"/>
    <mergeCell ref="B1:C1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5006-8158-4BB0-AFCA-176992B51084}">
  <dimension ref="A1:I15"/>
  <sheetViews>
    <sheetView workbookViewId="0">
      <selection sqref="A1:A2"/>
    </sheetView>
  </sheetViews>
  <sheetFormatPr defaultRowHeight="14.4" x14ac:dyDescent="0.3"/>
  <cols>
    <col min="1" max="1" width="8.77734375" style="1" customWidth="1"/>
    <col min="2" max="9" width="15.77734375" customWidth="1"/>
  </cols>
  <sheetData>
    <row r="1" spans="1:9" x14ac:dyDescent="0.3">
      <c r="A1" s="9" t="s">
        <v>17</v>
      </c>
      <c r="B1" s="10" t="s">
        <v>6</v>
      </c>
      <c r="C1" s="10"/>
      <c r="D1" s="10" t="s">
        <v>7</v>
      </c>
      <c r="E1" s="10"/>
      <c r="F1" s="10" t="s">
        <v>8</v>
      </c>
      <c r="G1" s="10"/>
      <c r="H1" s="10" t="s">
        <v>11</v>
      </c>
      <c r="I1" s="10"/>
    </row>
    <row r="2" spans="1:9" x14ac:dyDescent="0.3">
      <c r="A2" s="10"/>
      <c r="B2" s="3" t="s">
        <v>9</v>
      </c>
      <c r="C2" s="3" t="s">
        <v>10</v>
      </c>
      <c r="D2" s="3" t="s">
        <v>9</v>
      </c>
      <c r="E2" s="3" t="s">
        <v>10</v>
      </c>
      <c r="F2" s="3" t="s">
        <v>9</v>
      </c>
      <c r="G2" s="3" t="s">
        <v>10</v>
      </c>
      <c r="H2" s="3" t="s">
        <v>9</v>
      </c>
      <c r="I2" s="3" t="s">
        <v>10</v>
      </c>
    </row>
    <row r="3" spans="1:9" x14ac:dyDescent="0.3">
      <c r="A3" s="3" t="s">
        <v>5</v>
      </c>
      <c r="B3" s="4">
        <f t="shared" ref="B3:B11" si="0">AVERAGE(D3,F3,H3)</f>
        <v>64547325304</v>
      </c>
      <c r="C3" s="4">
        <f t="shared" ref="C3:C11" si="1">AVERAGE(E3,G3,I3)</f>
        <v>17892761040</v>
      </c>
      <c r="D3" s="4">
        <v>64474730496</v>
      </c>
      <c r="E3" s="4">
        <v>17965380400</v>
      </c>
      <c r="F3" s="4">
        <v>64699454952</v>
      </c>
      <c r="G3" s="4">
        <v>17740631392</v>
      </c>
      <c r="H3" s="4">
        <v>64467790464</v>
      </c>
      <c r="I3" s="4">
        <v>17972271328</v>
      </c>
    </row>
    <row r="4" spans="1:9" x14ac:dyDescent="0.3">
      <c r="A4" s="3" t="s">
        <v>4</v>
      </c>
      <c r="B4" s="4">
        <f t="shared" si="0"/>
        <v>64142236400</v>
      </c>
      <c r="C4" s="4">
        <f t="shared" si="1"/>
        <v>18297890864</v>
      </c>
      <c r="D4" s="4">
        <v>63950283408</v>
      </c>
      <c r="E4" s="4">
        <v>18489852040</v>
      </c>
      <c r="F4" s="4">
        <v>64094559144</v>
      </c>
      <c r="G4" s="4">
        <v>18345576304</v>
      </c>
      <c r="H4" s="4">
        <v>64381866648</v>
      </c>
      <c r="I4" s="4">
        <v>18058244248</v>
      </c>
    </row>
    <row r="5" spans="1:9" x14ac:dyDescent="0.3">
      <c r="A5" s="3" t="s">
        <v>3</v>
      </c>
      <c r="B5" s="4">
        <f t="shared" si="0"/>
        <v>32739478200</v>
      </c>
      <c r="C5" s="4">
        <f t="shared" si="1"/>
        <v>49700730904</v>
      </c>
      <c r="D5" s="4">
        <v>32739437280</v>
      </c>
      <c r="E5" s="4">
        <v>49700722720</v>
      </c>
      <c r="F5" s="4">
        <v>32728839000</v>
      </c>
      <c r="G5" s="4">
        <v>49711370104</v>
      </c>
      <c r="H5" s="4">
        <v>32750158320</v>
      </c>
      <c r="I5" s="4">
        <v>49690099888</v>
      </c>
    </row>
    <row r="6" spans="1:9" x14ac:dyDescent="0.3">
      <c r="A6" s="3" t="s">
        <v>2</v>
      </c>
      <c r="B6" s="4">
        <f t="shared" si="0"/>
        <v>32729117256</v>
      </c>
      <c r="C6" s="4">
        <f t="shared" si="1"/>
        <v>49711083664</v>
      </c>
      <c r="D6" s="4">
        <v>32741442360</v>
      </c>
      <c r="E6" s="4">
        <v>49699159576</v>
      </c>
      <c r="F6" s="4">
        <v>32724697896</v>
      </c>
      <c r="G6" s="4">
        <v>49715314792</v>
      </c>
      <c r="H6" s="4">
        <v>32721211512</v>
      </c>
      <c r="I6" s="4">
        <v>49718776624</v>
      </c>
    </row>
    <row r="7" spans="1:9" x14ac:dyDescent="0.3">
      <c r="A7" s="3" t="s">
        <v>1</v>
      </c>
      <c r="B7" s="4">
        <f t="shared" si="0"/>
        <v>32786424352</v>
      </c>
      <c r="C7" s="4">
        <f t="shared" si="1"/>
        <v>49653604704</v>
      </c>
      <c r="D7" s="4">
        <v>32782730640</v>
      </c>
      <c r="E7" s="4">
        <v>49657355704</v>
      </c>
      <c r="F7" s="4">
        <v>32795669544</v>
      </c>
      <c r="G7" s="4">
        <v>49644367696</v>
      </c>
      <c r="H7" s="4">
        <v>32780872872</v>
      </c>
      <c r="I7" s="4">
        <v>49659090712</v>
      </c>
    </row>
    <row r="8" spans="1:9" x14ac:dyDescent="0.3">
      <c r="A8" s="3" t="s">
        <v>0</v>
      </c>
      <c r="B8" s="4">
        <f t="shared" si="0"/>
        <v>32694318888</v>
      </c>
      <c r="C8" s="4">
        <f t="shared" si="1"/>
        <v>49745783824</v>
      </c>
      <c r="D8" s="4">
        <v>32708076192</v>
      </c>
      <c r="E8" s="4">
        <v>49732108360</v>
      </c>
      <c r="F8" s="4">
        <v>32684923656</v>
      </c>
      <c r="G8" s="4">
        <v>49755138136</v>
      </c>
      <c r="H8" s="4">
        <v>32689956816</v>
      </c>
      <c r="I8" s="4">
        <v>49750104976</v>
      </c>
    </row>
    <row r="9" spans="1:9" x14ac:dyDescent="0.3">
      <c r="A9" s="3" t="s">
        <v>12</v>
      </c>
      <c r="B9" s="4">
        <f t="shared" si="0"/>
        <v>32959090384</v>
      </c>
      <c r="C9" s="4">
        <f t="shared" si="1"/>
        <v>49481094168</v>
      </c>
      <c r="D9" s="4">
        <v>32977796280</v>
      </c>
      <c r="E9" s="4">
        <v>49462707448</v>
      </c>
      <c r="F9" s="4">
        <v>33019665624</v>
      </c>
      <c r="G9" s="4">
        <v>49420445272</v>
      </c>
      <c r="H9" s="4">
        <v>32879809248</v>
      </c>
      <c r="I9" s="4">
        <v>49560129784</v>
      </c>
    </row>
    <row r="10" spans="1:9" x14ac:dyDescent="0.3">
      <c r="A10" s="3" t="s">
        <v>13</v>
      </c>
      <c r="B10" s="4">
        <f t="shared" si="0"/>
        <v>33359694456</v>
      </c>
      <c r="C10" s="4">
        <f t="shared" si="1"/>
        <v>49080334600</v>
      </c>
      <c r="D10" s="4">
        <v>33289156560</v>
      </c>
      <c r="E10" s="4">
        <v>49150905232</v>
      </c>
      <c r="F10" s="4">
        <v>33293264928</v>
      </c>
      <c r="G10" s="4">
        <v>49146698656</v>
      </c>
      <c r="H10" s="4">
        <v>33496661880</v>
      </c>
      <c r="I10" s="4">
        <v>48943399912</v>
      </c>
    </row>
    <row r="11" spans="1:9" x14ac:dyDescent="0.3">
      <c r="A11" s="3" t="s">
        <v>14</v>
      </c>
      <c r="B11" s="4">
        <f t="shared" si="0"/>
        <v>33254517780</v>
      </c>
      <c r="C11" s="4">
        <f t="shared" si="1"/>
        <v>49185568564</v>
      </c>
      <c r="D11" s="4">
        <v>33289443000</v>
      </c>
      <c r="E11" s="4">
        <v>49150643344</v>
      </c>
      <c r="F11" s="4">
        <v>33219592560</v>
      </c>
      <c r="G11" s="4">
        <v>49220493784</v>
      </c>
      <c r="H11" s="4"/>
      <c r="I11" s="4"/>
    </row>
    <row r="15" spans="1:9" ht="400.05" customHeight="1" x14ac:dyDescent="0.3">
      <c r="A15" s="11" t="s">
        <v>21</v>
      </c>
      <c r="B15" s="12"/>
      <c r="C15" s="12"/>
      <c r="D15" s="12"/>
      <c r="E15" s="12"/>
      <c r="F15" s="12"/>
      <c r="G15" s="12"/>
      <c r="H15" s="12"/>
      <c r="I15" s="12"/>
    </row>
  </sheetData>
  <mergeCells count="6">
    <mergeCell ref="A15:I15"/>
    <mergeCell ref="B1:C1"/>
    <mergeCell ref="D1:E1"/>
    <mergeCell ref="F1:G1"/>
    <mergeCell ref="H1:I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E12C-C325-4F19-8B28-08EFADA29153}">
  <dimension ref="A1:I15"/>
  <sheetViews>
    <sheetView workbookViewId="0">
      <selection sqref="A1:A2"/>
    </sheetView>
  </sheetViews>
  <sheetFormatPr defaultRowHeight="14.4" x14ac:dyDescent="0.3"/>
  <cols>
    <col min="1" max="1" width="8.77734375" style="1" customWidth="1"/>
    <col min="2" max="9" width="15.77734375" customWidth="1"/>
  </cols>
  <sheetData>
    <row r="1" spans="1:9" x14ac:dyDescent="0.3">
      <c r="A1" s="9" t="s">
        <v>17</v>
      </c>
      <c r="B1" s="10" t="s">
        <v>6</v>
      </c>
      <c r="C1" s="10"/>
      <c r="D1" s="10" t="s">
        <v>7</v>
      </c>
      <c r="E1" s="10"/>
      <c r="F1" s="13"/>
      <c r="G1" s="13"/>
      <c r="H1" s="13"/>
      <c r="I1" s="13"/>
    </row>
    <row r="2" spans="1:9" x14ac:dyDescent="0.3">
      <c r="A2" s="10"/>
      <c r="B2" s="3" t="s">
        <v>9</v>
      </c>
      <c r="C2" s="3" t="s">
        <v>10</v>
      </c>
      <c r="D2" s="8" t="s">
        <v>9</v>
      </c>
      <c r="E2" s="8" t="s">
        <v>10</v>
      </c>
      <c r="F2" s="15"/>
      <c r="G2" s="15"/>
      <c r="H2" s="15"/>
      <c r="I2" s="15"/>
    </row>
    <row r="3" spans="1:9" x14ac:dyDescent="0.3">
      <c r="A3" s="3" t="s">
        <v>5</v>
      </c>
      <c r="B3" s="4">
        <f t="shared" ref="B3:B11" si="0">AVERAGE(D3,F3,H3)</f>
        <v>82439453448</v>
      </c>
      <c r="C3" s="4">
        <f t="shared" ref="C3:C11" si="1">AVERAGE(E3,G3,I3)</f>
        <v>0</v>
      </c>
      <c r="D3" s="4">
        <v>82439453448</v>
      </c>
      <c r="E3" s="4">
        <v>0</v>
      </c>
      <c r="F3" s="16"/>
      <c r="G3" s="16"/>
      <c r="H3" s="16"/>
      <c r="I3" s="16"/>
    </row>
    <row r="4" spans="1:9" x14ac:dyDescent="0.3">
      <c r="A4" s="3" t="s">
        <v>4</v>
      </c>
      <c r="B4" s="4">
        <f t="shared" si="0"/>
        <v>82439739888</v>
      </c>
      <c r="C4" s="4">
        <f t="shared" si="1"/>
        <v>0</v>
      </c>
      <c r="D4" s="4">
        <v>82439739888</v>
      </c>
      <c r="E4" s="4">
        <v>0</v>
      </c>
      <c r="F4" s="16"/>
      <c r="G4" s="16"/>
      <c r="H4" s="16"/>
      <c r="I4" s="16"/>
    </row>
    <row r="5" spans="1:9" x14ac:dyDescent="0.3">
      <c r="A5" s="3" t="s">
        <v>3</v>
      </c>
      <c r="B5" s="4">
        <f t="shared" si="0"/>
        <v>66157892856</v>
      </c>
      <c r="C5" s="4">
        <f t="shared" si="1"/>
        <v>16281506032</v>
      </c>
      <c r="D5" s="4">
        <v>66157892856</v>
      </c>
      <c r="E5" s="4">
        <v>16281506032</v>
      </c>
      <c r="F5" s="16"/>
      <c r="G5" s="16"/>
      <c r="H5" s="16"/>
      <c r="I5" s="16"/>
    </row>
    <row r="6" spans="1:9" x14ac:dyDescent="0.3">
      <c r="A6" s="3" t="s">
        <v>2</v>
      </c>
      <c r="B6" s="4">
        <f t="shared" si="0"/>
        <v>66212995728</v>
      </c>
      <c r="C6" s="4">
        <f t="shared" si="1"/>
        <v>16226845096</v>
      </c>
      <c r="D6" s="4">
        <v>66212995728</v>
      </c>
      <c r="E6" s="4">
        <v>16226845096</v>
      </c>
      <c r="F6" s="16"/>
      <c r="G6" s="16"/>
      <c r="H6" s="14"/>
      <c r="I6" s="14"/>
    </row>
    <row r="7" spans="1:9" x14ac:dyDescent="0.3">
      <c r="A7" s="3" t="s">
        <v>1</v>
      </c>
      <c r="B7" s="4">
        <f t="shared" si="0"/>
        <v>66081446112</v>
      </c>
      <c r="C7" s="4">
        <f t="shared" si="1"/>
        <v>16358738440</v>
      </c>
      <c r="D7" s="4">
        <v>66081446112</v>
      </c>
      <c r="E7" s="4">
        <v>16358738440</v>
      </c>
      <c r="F7" s="16"/>
      <c r="G7" s="16"/>
      <c r="H7" s="16"/>
      <c r="I7" s="16"/>
    </row>
    <row r="8" spans="1:9" x14ac:dyDescent="0.3">
      <c r="A8" s="3" t="s">
        <v>0</v>
      </c>
      <c r="B8" s="4">
        <f t="shared" si="0"/>
        <v>65850059880</v>
      </c>
      <c r="C8" s="4">
        <f t="shared" si="1"/>
        <v>16590100120</v>
      </c>
      <c r="D8" s="4">
        <v>65850059880</v>
      </c>
      <c r="E8" s="4">
        <v>16590100120</v>
      </c>
      <c r="F8" s="16"/>
      <c r="G8" s="16"/>
      <c r="H8" s="16"/>
      <c r="I8" s="16"/>
    </row>
    <row r="9" spans="1:9" x14ac:dyDescent="0.3">
      <c r="A9" s="3" t="s">
        <v>12</v>
      </c>
      <c r="B9" s="4">
        <f t="shared" si="0"/>
        <v>66422383368</v>
      </c>
      <c r="C9" s="4">
        <f t="shared" si="1"/>
        <v>16017457456</v>
      </c>
      <c r="D9" s="4">
        <v>66422383368</v>
      </c>
      <c r="E9" s="4">
        <v>16017457456</v>
      </c>
      <c r="F9" s="16"/>
      <c r="G9" s="16"/>
      <c r="H9" s="16"/>
      <c r="I9" s="16"/>
    </row>
    <row r="10" spans="1:9" x14ac:dyDescent="0.3">
      <c r="A10" s="3" t="s">
        <v>13</v>
      </c>
      <c r="B10" s="4">
        <f t="shared" si="0"/>
        <v>67060457112</v>
      </c>
      <c r="C10" s="4">
        <f t="shared" si="1"/>
        <v>15379039984</v>
      </c>
      <c r="D10" s="4">
        <v>67060457112</v>
      </c>
      <c r="E10" s="4">
        <v>15379039984</v>
      </c>
      <c r="F10" s="16"/>
      <c r="G10" s="16"/>
      <c r="H10" s="16"/>
      <c r="I10" s="16"/>
    </row>
    <row r="11" spans="1:9" x14ac:dyDescent="0.3">
      <c r="A11" s="3" t="s">
        <v>14</v>
      </c>
      <c r="B11" s="4">
        <f t="shared" si="0"/>
        <v>67356767016</v>
      </c>
      <c r="C11" s="4">
        <f t="shared" si="1"/>
        <v>15084178648</v>
      </c>
      <c r="D11" s="4">
        <v>67356767016</v>
      </c>
      <c r="E11" s="4">
        <v>15084178648</v>
      </c>
      <c r="F11" s="16"/>
      <c r="G11" s="16"/>
      <c r="H11" s="16"/>
      <c r="I11" s="16"/>
    </row>
    <row r="15" spans="1:9" ht="400.05" customHeight="1" x14ac:dyDescent="0.3">
      <c r="A15" s="11" t="s">
        <v>23</v>
      </c>
      <c r="B15" s="12"/>
      <c r="C15" s="12"/>
      <c r="D15" s="12"/>
      <c r="E15" s="12"/>
      <c r="F15" s="12"/>
      <c r="G15" s="12"/>
      <c r="H15" s="12"/>
      <c r="I15" s="12"/>
    </row>
  </sheetData>
  <mergeCells count="6">
    <mergeCell ref="A15:I15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</vt:lpstr>
      <vt:lpstr>Data-4</vt:lpstr>
      <vt:lpstr>Data-6</vt:lpstr>
      <vt:lpstr>Data-6b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Medved</dc:creator>
  <cp:lastModifiedBy>Josip Medved</cp:lastModifiedBy>
  <cp:lastPrinted>2018-07-28T00:23:29Z</cp:lastPrinted>
  <dcterms:created xsi:type="dcterms:W3CDTF">2018-07-25T06:23:43Z</dcterms:created>
  <dcterms:modified xsi:type="dcterms:W3CDTF">2018-07-31T03:13:03Z</dcterms:modified>
</cp:coreProperties>
</file>